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2-06-2023\DESKTOP 21062023\SLBC DATA\2025-26\Sept 2025\Bank Wise\"/>
    </mc:Choice>
  </mc:AlternateContent>
  <bookViews>
    <workbookView xWindow="120" yWindow="120" windowWidth="15135" windowHeight="7620"/>
  </bookViews>
  <sheets>
    <sheet name="CDRatio" sheetId="1" r:id="rId1"/>
  </sheets>
  <calcPr calcId="152511"/>
</workbook>
</file>

<file path=xl/calcChain.xml><?xml version="1.0" encoding="utf-8"?>
<calcChain xmlns="http://schemas.openxmlformats.org/spreadsheetml/2006/main">
  <c r="L50" i="1" l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7" i="1"/>
  <c r="L26" i="1"/>
  <c r="L25" i="1"/>
  <c r="L24" i="1"/>
  <c r="L23" i="1"/>
  <c r="L21" i="1"/>
  <c r="L20" i="1"/>
  <c r="L19" i="1"/>
  <c r="L18" i="1"/>
  <c r="L17" i="1"/>
  <c r="L16" i="1"/>
  <c r="L15" i="1"/>
  <c r="L14" i="1"/>
  <c r="L13" i="1"/>
  <c r="L12" i="1"/>
  <c r="L10" i="1"/>
  <c r="L9" i="1"/>
  <c r="N50" i="1"/>
  <c r="O50" i="1" s="1"/>
  <c r="N49" i="1"/>
  <c r="O49" i="1" s="1"/>
  <c r="N48" i="1"/>
  <c r="O48" i="1" s="1"/>
  <c r="N47" i="1"/>
  <c r="O47" i="1" s="1"/>
  <c r="N46" i="1"/>
  <c r="O46" i="1" s="1"/>
  <c r="N45" i="1"/>
  <c r="O45" i="1" s="1"/>
  <c r="N43" i="1"/>
  <c r="O43" i="1" s="1"/>
  <c r="N42" i="1"/>
  <c r="O42" i="1" s="1"/>
  <c r="N41" i="1"/>
  <c r="O41" i="1" s="1"/>
  <c r="N40" i="1"/>
  <c r="O40" i="1" s="1"/>
  <c r="N39" i="1"/>
  <c r="O39" i="1" s="1"/>
  <c r="N38" i="1"/>
  <c r="O38" i="1" s="1"/>
  <c r="N37" i="1"/>
  <c r="O37" i="1" s="1"/>
  <c r="N36" i="1"/>
  <c r="O36" i="1" s="1"/>
  <c r="N35" i="1"/>
  <c r="O35" i="1" s="1"/>
  <c r="N34" i="1"/>
  <c r="O34" i="1" s="1"/>
  <c r="N33" i="1"/>
  <c r="O33" i="1" s="1"/>
  <c r="N32" i="1"/>
  <c r="O32" i="1" s="1"/>
  <c r="N31" i="1"/>
  <c r="O31" i="1" s="1"/>
  <c r="N30" i="1"/>
  <c r="O30" i="1" s="1"/>
  <c r="N29" i="1"/>
  <c r="O29" i="1" s="1"/>
  <c r="N27" i="1"/>
  <c r="O27" i="1" s="1"/>
  <c r="N26" i="1"/>
  <c r="O26" i="1" s="1"/>
  <c r="N25" i="1"/>
  <c r="O25" i="1" s="1"/>
  <c r="N24" i="1"/>
  <c r="O24" i="1" s="1"/>
  <c r="N23" i="1"/>
  <c r="O23" i="1" s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0" i="1"/>
  <c r="O10" i="1" s="1"/>
  <c r="N9" i="1"/>
  <c r="O9" i="1" s="1"/>
  <c r="N8" i="1"/>
  <c r="M22" i="1"/>
  <c r="M28" i="1" s="1"/>
  <c r="M44" i="1"/>
  <c r="N44" i="1" s="1"/>
  <c r="O44" i="1" s="1"/>
  <c r="M11" i="1"/>
  <c r="N11" i="1" s="1"/>
  <c r="F11" i="1"/>
  <c r="G11" i="1" s="1"/>
  <c r="G22" i="1" s="1"/>
  <c r="G8" i="1"/>
  <c r="L8" i="1" s="1"/>
  <c r="N52" i="1"/>
  <c r="K51" i="1"/>
  <c r="J51" i="1"/>
  <c r="J53" i="1" s="1"/>
  <c r="I51" i="1"/>
  <c r="I53" i="1" s="1"/>
  <c r="H51" i="1"/>
  <c r="H53" i="1" s="1"/>
  <c r="E51" i="1"/>
  <c r="E53" i="1" s="1"/>
  <c r="D51" i="1"/>
  <c r="D53" i="1" s="1"/>
  <c r="C51" i="1"/>
  <c r="C53" i="1" s="1"/>
  <c r="F22" i="1" l="1"/>
  <c r="F28" i="1" s="1"/>
  <c r="F51" i="1" s="1"/>
  <c r="F53" i="1" s="1"/>
  <c r="L22" i="1"/>
  <c r="G28" i="1"/>
  <c r="O11" i="1"/>
  <c r="L11" i="1"/>
  <c r="O8" i="1"/>
  <c r="M51" i="1"/>
  <c r="M53" i="1" s="1"/>
  <c r="N28" i="1"/>
  <c r="O28" i="1" s="1"/>
  <c r="N22" i="1"/>
  <c r="O22" i="1" s="1"/>
  <c r="K53" i="1"/>
  <c r="G51" i="1" l="1"/>
  <c r="L28" i="1"/>
  <c r="N51" i="1"/>
  <c r="L51" i="1" l="1"/>
  <c r="G53" i="1"/>
  <c r="L53" i="1" s="1"/>
  <c r="O51" i="1"/>
  <c r="N53" i="1"/>
  <c r="O53" i="1" l="1"/>
</calcChain>
</file>

<file path=xl/sharedStrings.xml><?xml version="1.0" encoding="utf-8"?>
<sst xmlns="http://schemas.openxmlformats.org/spreadsheetml/2006/main" count="68" uniqueCount="64">
  <si>
    <t xml:space="preserve"> </t>
  </si>
  <si>
    <t>Deposits</t>
  </si>
  <si>
    <t>Advances</t>
  </si>
  <si>
    <t>SR.</t>
  </si>
  <si>
    <t>Branch</t>
  </si>
  <si>
    <t>Rural</t>
  </si>
  <si>
    <t>Semi-Urban</t>
  </si>
  <si>
    <t xml:space="preserve">Urban </t>
  </si>
  <si>
    <t>Total</t>
  </si>
  <si>
    <t>CD Ratio</t>
  </si>
  <si>
    <t>STATE BANK OF INDIA</t>
  </si>
  <si>
    <t>PUNJAB NATIONAL BANK</t>
  </si>
  <si>
    <t>BANK OF BARODA</t>
  </si>
  <si>
    <t>Total Lead Banks</t>
  </si>
  <si>
    <t>UNION BANK OF INDIA</t>
  </si>
  <si>
    <t>CANARA BANK</t>
  </si>
  <si>
    <t>CENTRAL BANK OF INDIA</t>
  </si>
  <si>
    <t>PUNJAB AND SIND BANK</t>
  </si>
  <si>
    <t>UCO BANK</t>
  </si>
  <si>
    <t>INDIAN OVERSEAS BANK</t>
  </si>
  <si>
    <t>BANK OF INDIA</t>
  </si>
  <si>
    <t>INDIAN BANK</t>
  </si>
  <si>
    <t>BANK OF MAHARASHTRA</t>
  </si>
  <si>
    <t>Total Non-Lead Banks</t>
  </si>
  <si>
    <t>Total N. Banks (A + B)</t>
  </si>
  <si>
    <t>UTTARAKHAND G.B</t>
  </si>
  <si>
    <t>PRATHAMA U.P GRAMIN BANK</t>
  </si>
  <si>
    <t>Total R.R.B.</t>
  </si>
  <si>
    <t>CO-OPERATIVE BANK</t>
  </si>
  <si>
    <t>Total Cooperative</t>
  </si>
  <si>
    <t>Total (C+D+E)</t>
  </si>
  <si>
    <t>THE NAINITAL BANK LTD</t>
  </si>
  <si>
    <t>AXIS BANK</t>
  </si>
  <si>
    <t>ICICI BANK</t>
  </si>
  <si>
    <t>IDBI BANK</t>
  </si>
  <si>
    <t>HDFC BANK</t>
  </si>
  <si>
    <t>J &amp; K BANK</t>
  </si>
  <si>
    <t>FEDERAL BANK</t>
  </si>
  <si>
    <t>INDUSIND BANK</t>
  </si>
  <si>
    <t>SOUTH INDIAN BANK</t>
  </si>
  <si>
    <t>KARNATAKA BANK</t>
  </si>
  <si>
    <t>YES BANK</t>
  </si>
  <si>
    <t>KOTAK MAHINDRA BANK</t>
  </si>
  <si>
    <t>BANDHAN BANK</t>
  </si>
  <si>
    <t>IDFC FIRST BANK</t>
  </si>
  <si>
    <t>RBL BANK</t>
  </si>
  <si>
    <t>Total Private Bank</t>
  </si>
  <si>
    <t>UJJIVAN SMALL FIN. BANK</t>
  </si>
  <si>
    <t>UTKARSH SMALL FIN. BANK</t>
  </si>
  <si>
    <t>JANA SMALL FIN. BANK</t>
  </si>
  <si>
    <t>SHIVALIK SMALL FINANCE BANK</t>
  </si>
  <si>
    <t>EQUITAS SMALL FIN. BANK</t>
  </si>
  <si>
    <t>SMALL FINANCE BANK</t>
  </si>
  <si>
    <t>Total All Bank</t>
  </si>
  <si>
    <t>SLBC - 01</t>
  </si>
  <si>
    <t>No. in Actual and Amount in Crore</t>
  </si>
  <si>
    <t>CD Ratio (Within State Adv)</t>
  </si>
  <si>
    <t>Outside State Advances          (B)</t>
  </si>
  <si>
    <t>Total Adavances         (A+B)</t>
  </si>
  <si>
    <t>Name of District</t>
  </si>
  <si>
    <t>Total                 (A)</t>
  </si>
  <si>
    <t>BANK WISE CD RATIO AS ON 30.09.2025</t>
  </si>
  <si>
    <t>RIDF</t>
  </si>
  <si>
    <t>TOTAL ( ALL BANK + RIDF)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</si>
</sst>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Arial"/>
      <family val="2"/>
    </font>
    <font>
      <b/>
      <sz val="16"/>
      <color theme="0"/>
      <name val="Calibri"/>
      <family val="2"/>
      <scheme val="minor"/>
    </font>
    <font>
      <b/>
      <u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0" xfId="0" applyFont="1"/>
    <xf numFmtId="0" fontId="3" fillId="0" borderId="0" xfId="0" applyFont="1"/>
    <xf numFmtId="0" fontId="2" fillId="0" borderId="2" xfId="0" applyFont="1" applyBorder="1"/>
    <xf numFmtId="0" fontId="3" fillId="0" borderId="2" xfId="0" applyFont="1" applyBorder="1"/>
    <xf numFmtId="0" fontId="2" fillId="2" borderId="2" xfId="0" applyFont="1" applyFill="1" applyBorder="1"/>
    <xf numFmtId="0" fontId="3" fillId="2" borderId="2" xfId="0" applyFont="1" applyFill="1" applyBorder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2" xfId="0" applyNumberFormat="1" applyFont="1" applyBorder="1"/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/>
    <xf numFmtId="0" fontId="0" fillId="0" borderId="0" xfId="0" applyBorder="1"/>
    <xf numFmtId="0" fontId="8" fillId="3" borderId="0" xfId="0" applyFont="1" applyFill="1" applyAlignment="1">
      <alignment horizontal="center"/>
    </xf>
    <xf numFmtId="0" fontId="9" fillId="0" borderId="0" xfId="0" applyFont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R54"/>
  <sheetViews>
    <sheetView tabSelected="1" topLeftCell="A13" zoomScale="87" zoomScaleNormal="87" workbookViewId="0">
      <selection sqref="A1:O53"/>
    </sheetView>
  </sheetViews>
  <sheetFormatPr defaultColWidth="9.6640625" defaultRowHeight="15.75" x14ac:dyDescent="0.25"/>
  <cols>
    <col min="1" max="1" width="3.33203125" style="2" bestFit="1" customWidth="1"/>
    <col min="2" max="2" width="24.33203125" style="2" bestFit="1" customWidth="1"/>
    <col min="3" max="3" width="6.21875" style="2" bestFit="1" customWidth="1"/>
    <col min="4" max="4" width="8" style="2" bestFit="1" customWidth="1"/>
    <col min="5" max="5" width="9.6640625" style="2" bestFit="1" customWidth="1"/>
    <col min="6" max="7" width="8.88671875" style="2" bestFit="1" customWidth="1"/>
    <col min="8" max="8" width="8" style="2" bestFit="1" customWidth="1"/>
    <col min="9" max="9" width="9.6640625" style="2" bestFit="1" customWidth="1"/>
    <col min="10" max="10" width="8" style="2" bestFit="1" customWidth="1"/>
    <col min="11" max="11" width="8.88671875" style="2" bestFit="1" customWidth="1"/>
    <col min="12" max="12" width="9.44140625" style="2" customWidth="1"/>
    <col min="13" max="13" width="10.88671875" style="1" customWidth="1"/>
    <col min="14" max="14" width="11.109375" style="1" customWidth="1"/>
    <col min="15" max="15" width="8.5546875" style="1" bestFit="1" customWidth="1"/>
    <col min="16" max="226" width="9.6640625" style="1" customWidth="1"/>
  </cols>
  <sheetData>
    <row r="1" spans="1:226" ht="24.75" customHeight="1" x14ac:dyDescent="0.35">
      <c r="A1" s="8" t="s">
        <v>0</v>
      </c>
      <c r="B1" s="30"/>
      <c r="C1" s="31"/>
      <c r="D1" s="31"/>
      <c r="E1" s="31"/>
      <c r="F1" s="31"/>
      <c r="G1" s="31"/>
      <c r="H1" s="31"/>
      <c r="I1" s="31"/>
      <c r="J1" s="31"/>
      <c r="K1" s="31"/>
      <c r="L1" s="31"/>
      <c r="M1" s="8"/>
      <c r="N1" s="24" t="s">
        <v>54</v>
      </c>
      <c r="O1" s="24"/>
    </row>
    <row r="2" spans="1:226" ht="24.75" customHeight="1" x14ac:dyDescent="0.25">
      <c r="A2" s="8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8"/>
      <c r="N2" s="8"/>
      <c r="O2" s="7"/>
    </row>
    <row r="3" spans="1:226" s="7" customFormat="1" ht="24.75" customHeight="1" x14ac:dyDescent="0.35">
      <c r="A3" s="25" t="s">
        <v>61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226" ht="18.75" customHeight="1" x14ac:dyDescent="0.3">
      <c r="A4" s="3"/>
      <c r="B4" s="26" t="s">
        <v>55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226" ht="18.75" hidden="1" customHeight="1" x14ac:dyDescent="0.3">
      <c r="A5" s="3"/>
      <c r="B5" s="4"/>
      <c r="C5" s="5"/>
      <c r="D5" s="6"/>
      <c r="E5" s="6"/>
      <c r="F5" s="6"/>
      <c r="G5" s="6"/>
      <c r="H5" s="6"/>
      <c r="I5" s="6"/>
      <c r="J5" s="6"/>
      <c r="K5" s="6"/>
      <c r="L5" s="5"/>
      <c r="M5" s="8"/>
      <c r="N5" s="8"/>
      <c r="O5" s="7"/>
    </row>
    <row r="6" spans="1:226" ht="19.5" customHeight="1" x14ac:dyDescent="0.25">
      <c r="A6" s="11"/>
      <c r="B6" s="11"/>
      <c r="C6" s="11"/>
      <c r="D6" s="29" t="s">
        <v>1</v>
      </c>
      <c r="E6" s="29"/>
      <c r="F6" s="29"/>
      <c r="G6" s="29"/>
      <c r="H6" s="29" t="s">
        <v>2</v>
      </c>
      <c r="I6" s="29"/>
      <c r="J6" s="29"/>
      <c r="K6" s="29"/>
      <c r="L6" s="27" t="s">
        <v>56</v>
      </c>
      <c r="M6" s="29" t="s">
        <v>57</v>
      </c>
      <c r="N6" s="29" t="s">
        <v>58</v>
      </c>
      <c r="O6" s="29" t="s">
        <v>9</v>
      </c>
    </row>
    <row r="7" spans="1:226" ht="31.5" x14ac:dyDescent="0.2">
      <c r="A7" s="15" t="s">
        <v>3</v>
      </c>
      <c r="B7" s="15" t="s">
        <v>59</v>
      </c>
      <c r="C7" s="15" t="s">
        <v>4</v>
      </c>
      <c r="D7" s="15" t="s">
        <v>5</v>
      </c>
      <c r="E7" s="15" t="s">
        <v>6</v>
      </c>
      <c r="F7" s="16" t="s">
        <v>7</v>
      </c>
      <c r="G7" s="16" t="s">
        <v>8</v>
      </c>
      <c r="H7" s="15" t="s">
        <v>5</v>
      </c>
      <c r="I7" s="15" t="s">
        <v>6</v>
      </c>
      <c r="J7" s="16" t="s">
        <v>7</v>
      </c>
      <c r="K7" s="16" t="s">
        <v>60</v>
      </c>
      <c r="L7" s="28"/>
      <c r="M7" s="29"/>
      <c r="N7" s="29"/>
      <c r="O7" s="29"/>
    </row>
    <row r="8" spans="1:226" x14ac:dyDescent="0.25">
      <c r="A8" s="11">
        <v>1</v>
      </c>
      <c r="B8" s="11" t="s">
        <v>10</v>
      </c>
      <c r="C8" s="11">
        <v>444</v>
      </c>
      <c r="D8" s="11">
        <v>26254.09</v>
      </c>
      <c r="E8" s="13">
        <v>12903.42</v>
      </c>
      <c r="F8" s="11">
        <v>36351.410000000003</v>
      </c>
      <c r="G8" s="11">
        <f>SUM(D8:F8)</f>
        <v>75508.920000000013</v>
      </c>
      <c r="H8" s="11">
        <v>6777.15</v>
      </c>
      <c r="I8" s="11">
        <v>3813.44</v>
      </c>
      <c r="J8" s="11">
        <v>10324.959999999999</v>
      </c>
      <c r="K8" s="11">
        <v>20915.560000000001</v>
      </c>
      <c r="L8" s="22">
        <f>K8/G8*100</f>
        <v>27.699455905342042</v>
      </c>
      <c r="M8" s="22">
        <v>10215.17</v>
      </c>
      <c r="N8" s="11">
        <f>K8+M8</f>
        <v>31130.730000000003</v>
      </c>
      <c r="O8" s="22">
        <f>N8/G8*100</f>
        <v>41.227884069855584</v>
      </c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</row>
    <row r="9" spans="1:226" x14ac:dyDescent="0.25">
      <c r="A9" s="11">
        <v>2</v>
      </c>
      <c r="B9" s="11" t="s">
        <v>11</v>
      </c>
      <c r="C9" s="11">
        <v>296</v>
      </c>
      <c r="D9" s="11">
        <v>12146.64</v>
      </c>
      <c r="E9" s="13">
        <v>9519.2000000000007</v>
      </c>
      <c r="F9" s="11">
        <v>21323.72</v>
      </c>
      <c r="G9" s="11">
        <v>42989.55</v>
      </c>
      <c r="H9" s="11">
        <v>3894.19</v>
      </c>
      <c r="I9" s="11">
        <v>6002.08</v>
      </c>
      <c r="J9" s="11">
        <v>8322.91</v>
      </c>
      <c r="K9" s="11">
        <v>18219.18</v>
      </c>
      <c r="L9" s="22">
        <f t="shared" ref="L9:L53" si="0">K9/G9*100</f>
        <v>42.380485490078399</v>
      </c>
      <c r="M9" s="22">
        <v>838.48</v>
      </c>
      <c r="N9" s="11">
        <f t="shared" ref="N9:N50" si="1">K9+M9</f>
        <v>19057.66</v>
      </c>
      <c r="O9" s="22">
        <f t="shared" ref="O9:O53" si="2">N9/G9*100</f>
        <v>44.330912977688754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</row>
    <row r="10" spans="1:226" x14ac:dyDescent="0.25">
      <c r="A10" s="11">
        <v>3</v>
      </c>
      <c r="B10" s="11" t="s">
        <v>12</v>
      </c>
      <c r="C10" s="11">
        <v>138</v>
      </c>
      <c r="D10" s="11">
        <v>2745.17</v>
      </c>
      <c r="E10" s="13">
        <v>2521.0100000000002</v>
      </c>
      <c r="F10" s="11">
        <v>8700.44</v>
      </c>
      <c r="G10" s="11">
        <v>13966.62</v>
      </c>
      <c r="H10" s="11">
        <v>1462.95</v>
      </c>
      <c r="I10" s="11">
        <v>1609.68</v>
      </c>
      <c r="J10" s="11">
        <v>4478.3599999999997</v>
      </c>
      <c r="K10" s="11">
        <v>7550.99</v>
      </c>
      <c r="L10" s="22">
        <f t="shared" si="0"/>
        <v>54.064548187034511</v>
      </c>
      <c r="M10" s="22"/>
      <c r="N10" s="11">
        <f t="shared" si="1"/>
        <v>7550.99</v>
      </c>
      <c r="O10" s="22">
        <f t="shared" si="2"/>
        <v>54.064548187034511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</row>
    <row r="11" spans="1:226" s="9" customFormat="1" x14ac:dyDescent="0.25">
      <c r="A11" s="12"/>
      <c r="B11" s="12" t="s">
        <v>13</v>
      </c>
      <c r="C11" s="12">
        <v>878</v>
      </c>
      <c r="D11" s="12">
        <v>41145.89</v>
      </c>
      <c r="E11" s="14">
        <v>24943.63</v>
      </c>
      <c r="F11" s="12">
        <f>SUM(F8:F10)</f>
        <v>66375.570000000007</v>
      </c>
      <c r="G11" s="12">
        <f>SUM(D11:F11)</f>
        <v>132465.09000000003</v>
      </c>
      <c r="H11" s="12">
        <v>12134.29</v>
      </c>
      <c r="I11" s="12">
        <v>11425.2</v>
      </c>
      <c r="J11" s="12">
        <v>23126.240000000002</v>
      </c>
      <c r="K11" s="12">
        <v>46685.73</v>
      </c>
      <c r="L11" s="20">
        <f t="shared" si="0"/>
        <v>35.243798951104772</v>
      </c>
      <c r="M11" s="20">
        <f>SUM(M8:M10)</f>
        <v>11053.65</v>
      </c>
      <c r="N11" s="12">
        <f t="shared" si="1"/>
        <v>57739.380000000005</v>
      </c>
      <c r="O11" s="20">
        <f t="shared" si="2"/>
        <v>43.588374869182509</v>
      </c>
    </row>
    <row r="12" spans="1:226" x14ac:dyDescent="0.25">
      <c r="A12" s="11">
        <v>4</v>
      </c>
      <c r="B12" s="11" t="s">
        <v>14</v>
      </c>
      <c r="C12" s="11">
        <v>105</v>
      </c>
      <c r="D12" s="11">
        <v>1255.17</v>
      </c>
      <c r="E12" s="13">
        <v>1835.28</v>
      </c>
      <c r="F12" s="11">
        <v>6170.94</v>
      </c>
      <c r="G12" s="11">
        <v>9261.39</v>
      </c>
      <c r="H12" s="11">
        <v>466.2</v>
      </c>
      <c r="I12" s="11">
        <v>982.5</v>
      </c>
      <c r="J12" s="11">
        <v>2714.45</v>
      </c>
      <c r="K12" s="11">
        <v>4163.1400000000003</v>
      </c>
      <c r="L12" s="22">
        <f t="shared" si="0"/>
        <v>44.951567745230477</v>
      </c>
      <c r="M12" s="22"/>
      <c r="N12" s="11">
        <f t="shared" si="1"/>
        <v>4163.1400000000003</v>
      </c>
      <c r="O12" s="22">
        <f t="shared" si="2"/>
        <v>44.951567745230477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</row>
    <row r="13" spans="1:226" x14ac:dyDescent="0.25">
      <c r="A13" s="11">
        <v>5</v>
      </c>
      <c r="B13" s="11" t="s">
        <v>15</v>
      </c>
      <c r="C13" s="11">
        <v>133</v>
      </c>
      <c r="D13" s="11">
        <v>1527.53</v>
      </c>
      <c r="E13" s="13">
        <v>1678.54</v>
      </c>
      <c r="F13" s="11">
        <v>5223.24</v>
      </c>
      <c r="G13" s="11">
        <v>8429.31</v>
      </c>
      <c r="H13" s="11">
        <v>708.53</v>
      </c>
      <c r="I13" s="11">
        <v>984.1</v>
      </c>
      <c r="J13" s="11">
        <v>3245.67</v>
      </c>
      <c r="K13" s="11">
        <v>4938.29</v>
      </c>
      <c r="L13" s="22">
        <f t="shared" si="0"/>
        <v>58.584747743290976</v>
      </c>
      <c r="M13" s="22"/>
      <c r="N13" s="11">
        <f t="shared" si="1"/>
        <v>4938.29</v>
      </c>
      <c r="O13" s="22">
        <f t="shared" si="2"/>
        <v>58.584747743290976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</row>
    <row r="14" spans="1:226" x14ac:dyDescent="0.25">
      <c r="A14" s="11">
        <v>6</v>
      </c>
      <c r="B14" s="11" t="s">
        <v>16</v>
      </c>
      <c r="C14" s="11">
        <v>41</v>
      </c>
      <c r="D14" s="11">
        <v>286.07</v>
      </c>
      <c r="E14" s="13">
        <v>736.67</v>
      </c>
      <c r="F14" s="11">
        <v>2612.61</v>
      </c>
      <c r="G14" s="11">
        <v>3635.35</v>
      </c>
      <c r="H14" s="11">
        <v>95.25</v>
      </c>
      <c r="I14" s="11">
        <v>250.02</v>
      </c>
      <c r="J14" s="11">
        <v>1134.82</v>
      </c>
      <c r="K14" s="11">
        <v>1480.09</v>
      </c>
      <c r="L14" s="22">
        <f t="shared" si="0"/>
        <v>40.713823978433986</v>
      </c>
      <c r="M14" s="22"/>
      <c r="N14" s="11">
        <f t="shared" si="1"/>
        <v>1480.09</v>
      </c>
      <c r="O14" s="22">
        <f t="shared" si="2"/>
        <v>40.713823978433986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</row>
    <row r="15" spans="1:226" x14ac:dyDescent="0.25">
      <c r="A15" s="11">
        <v>7</v>
      </c>
      <c r="B15" s="11" t="s">
        <v>17</v>
      </c>
      <c r="C15" s="11">
        <v>44</v>
      </c>
      <c r="D15" s="11">
        <v>848.47</v>
      </c>
      <c r="E15" s="13">
        <v>393.09</v>
      </c>
      <c r="F15" s="11">
        <v>1951.89</v>
      </c>
      <c r="G15" s="11">
        <v>3193.46</v>
      </c>
      <c r="H15" s="11">
        <v>282.88</v>
      </c>
      <c r="I15" s="11">
        <v>270.87</v>
      </c>
      <c r="J15" s="11">
        <v>795.86</v>
      </c>
      <c r="K15" s="11">
        <v>1349.62</v>
      </c>
      <c r="L15" s="22">
        <f t="shared" si="0"/>
        <v>42.261997958327328</v>
      </c>
      <c r="M15" s="22"/>
      <c r="N15" s="11">
        <f t="shared" si="1"/>
        <v>1349.62</v>
      </c>
      <c r="O15" s="22">
        <f t="shared" si="2"/>
        <v>42.261997958327328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</row>
    <row r="16" spans="1:226" x14ac:dyDescent="0.25">
      <c r="A16" s="11">
        <v>8</v>
      </c>
      <c r="B16" s="11" t="s">
        <v>18</v>
      </c>
      <c r="C16" s="11">
        <v>58</v>
      </c>
      <c r="D16" s="11">
        <v>715.89</v>
      </c>
      <c r="E16" s="13">
        <v>1149.99</v>
      </c>
      <c r="F16" s="11">
        <v>1368.24</v>
      </c>
      <c r="G16" s="11">
        <v>3234.12</v>
      </c>
      <c r="H16" s="11">
        <v>281.69</v>
      </c>
      <c r="I16" s="11">
        <v>450.16</v>
      </c>
      <c r="J16" s="11">
        <v>611.77</v>
      </c>
      <c r="K16" s="11">
        <v>1343.62</v>
      </c>
      <c r="L16" s="22">
        <f t="shared" si="0"/>
        <v>41.545149839832781</v>
      </c>
      <c r="M16" s="22"/>
      <c r="N16" s="11">
        <f t="shared" si="1"/>
        <v>1343.62</v>
      </c>
      <c r="O16" s="22">
        <f t="shared" si="2"/>
        <v>41.545149839832781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</row>
    <row r="17" spans="1:226" x14ac:dyDescent="0.25">
      <c r="A17" s="11">
        <v>9</v>
      </c>
      <c r="B17" s="11" t="s">
        <v>19</v>
      </c>
      <c r="C17" s="11">
        <v>49</v>
      </c>
      <c r="D17" s="11">
        <v>720.98</v>
      </c>
      <c r="E17" s="13">
        <v>453.72</v>
      </c>
      <c r="F17" s="11">
        <v>2487.87</v>
      </c>
      <c r="G17" s="11">
        <v>3662.58</v>
      </c>
      <c r="H17" s="11">
        <v>452.28</v>
      </c>
      <c r="I17" s="11">
        <v>276.67</v>
      </c>
      <c r="J17" s="11">
        <v>883.4</v>
      </c>
      <c r="K17" s="11">
        <v>1612.35</v>
      </c>
      <c r="L17" s="22">
        <f t="shared" si="0"/>
        <v>44.022246613043265</v>
      </c>
      <c r="M17" s="22"/>
      <c r="N17" s="11">
        <f t="shared" si="1"/>
        <v>1612.35</v>
      </c>
      <c r="O17" s="22">
        <f t="shared" si="2"/>
        <v>44.022246613043265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</row>
    <row r="18" spans="1:226" x14ac:dyDescent="0.25">
      <c r="A18" s="11">
        <v>10</v>
      </c>
      <c r="B18" s="11" t="s">
        <v>20</v>
      </c>
      <c r="C18" s="11">
        <v>44</v>
      </c>
      <c r="D18" s="11">
        <v>458.98</v>
      </c>
      <c r="E18" s="13">
        <v>854.75</v>
      </c>
      <c r="F18" s="11">
        <v>1754.76</v>
      </c>
      <c r="G18" s="11">
        <v>3068.49</v>
      </c>
      <c r="H18" s="11">
        <v>370.62</v>
      </c>
      <c r="I18" s="11">
        <v>591.5</v>
      </c>
      <c r="J18" s="11">
        <v>1091.26</v>
      </c>
      <c r="K18" s="11">
        <v>2053.38</v>
      </c>
      <c r="L18" s="22">
        <f t="shared" si="0"/>
        <v>66.918256210709515</v>
      </c>
      <c r="M18" s="22"/>
      <c r="N18" s="11">
        <f t="shared" si="1"/>
        <v>2053.38</v>
      </c>
      <c r="O18" s="22">
        <f t="shared" si="2"/>
        <v>66.918256210709515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</row>
    <row r="19" spans="1:226" x14ac:dyDescent="0.25">
      <c r="A19" s="11">
        <v>11</v>
      </c>
      <c r="B19" s="11" t="s">
        <v>21</v>
      </c>
      <c r="C19" s="11">
        <v>50</v>
      </c>
      <c r="D19" s="11">
        <v>489.81</v>
      </c>
      <c r="E19" s="13">
        <v>1236.24</v>
      </c>
      <c r="F19" s="11">
        <v>3003.58</v>
      </c>
      <c r="G19" s="11">
        <v>4729.63</v>
      </c>
      <c r="H19" s="11">
        <v>218.13</v>
      </c>
      <c r="I19" s="11">
        <v>470.35</v>
      </c>
      <c r="J19" s="11">
        <v>1586.24</v>
      </c>
      <c r="K19" s="11">
        <v>2274.7199999999998</v>
      </c>
      <c r="L19" s="22">
        <f t="shared" si="0"/>
        <v>48.09509411941314</v>
      </c>
      <c r="M19" s="22"/>
      <c r="N19" s="11">
        <f t="shared" si="1"/>
        <v>2274.7199999999998</v>
      </c>
      <c r="O19" s="22">
        <f t="shared" si="2"/>
        <v>48.09509411941314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</row>
    <row r="20" spans="1:226" x14ac:dyDescent="0.25">
      <c r="A20" s="11">
        <v>12</v>
      </c>
      <c r="B20" s="11" t="s">
        <v>22</v>
      </c>
      <c r="C20" s="11">
        <v>33</v>
      </c>
      <c r="D20" s="11">
        <v>38.369999999999997</v>
      </c>
      <c r="E20" s="13">
        <v>45.36</v>
      </c>
      <c r="F20" s="11">
        <v>674.75</v>
      </c>
      <c r="G20" s="11">
        <v>758.48</v>
      </c>
      <c r="H20" s="11">
        <v>7.36</v>
      </c>
      <c r="I20" s="11">
        <v>86.32</v>
      </c>
      <c r="J20" s="11">
        <v>543.80999999999995</v>
      </c>
      <c r="K20" s="11">
        <v>637.49</v>
      </c>
      <c r="L20" s="22">
        <f t="shared" si="0"/>
        <v>84.048359877650043</v>
      </c>
      <c r="M20" s="22"/>
      <c r="N20" s="11">
        <f t="shared" si="1"/>
        <v>637.49</v>
      </c>
      <c r="O20" s="22">
        <f t="shared" si="2"/>
        <v>84.048359877650043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</row>
    <row r="21" spans="1:226" s="9" customFormat="1" x14ac:dyDescent="0.25">
      <c r="A21" s="12"/>
      <c r="B21" s="12" t="s">
        <v>23</v>
      </c>
      <c r="C21" s="12">
        <v>557</v>
      </c>
      <c r="D21" s="12">
        <v>6341.27</v>
      </c>
      <c r="E21" s="14">
        <v>8383.64</v>
      </c>
      <c r="F21" s="12">
        <v>25247.88</v>
      </c>
      <c r="G21" s="12">
        <v>39972.79</v>
      </c>
      <c r="H21" s="12">
        <v>2882.94</v>
      </c>
      <c r="I21" s="12">
        <v>4362.4799999999996</v>
      </c>
      <c r="J21" s="12">
        <v>12607.28</v>
      </c>
      <c r="K21" s="12">
        <v>19852.7</v>
      </c>
      <c r="L21" s="20">
        <f t="shared" si="0"/>
        <v>49.665534980170264</v>
      </c>
      <c r="M21" s="20">
        <v>0</v>
      </c>
      <c r="N21" s="12">
        <f t="shared" si="1"/>
        <v>19852.7</v>
      </c>
      <c r="O21" s="20">
        <f t="shared" si="2"/>
        <v>49.665534980170264</v>
      </c>
    </row>
    <row r="22" spans="1:226" s="9" customFormat="1" x14ac:dyDescent="0.25">
      <c r="A22" s="12"/>
      <c r="B22" s="12" t="s">
        <v>24</v>
      </c>
      <c r="C22" s="12">
        <v>1435</v>
      </c>
      <c r="D22" s="12">
        <v>47487.17</v>
      </c>
      <c r="E22" s="14">
        <v>33327.269999999997</v>
      </c>
      <c r="F22" s="12">
        <f>F11+F21</f>
        <v>91623.450000000012</v>
      </c>
      <c r="G22" s="12">
        <f>G11+G21</f>
        <v>172437.88000000003</v>
      </c>
      <c r="H22" s="12">
        <v>15017.23</v>
      </c>
      <c r="I22" s="12">
        <v>15787.68</v>
      </c>
      <c r="J22" s="12">
        <v>35733.519999999997</v>
      </c>
      <c r="K22" s="12">
        <v>66538.429999999993</v>
      </c>
      <c r="L22" s="20">
        <f t="shared" si="0"/>
        <v>38.586898655910161</v>
      </c>
      <c r="M22" s="20">
        <f>SUM(M11+M21)</f>
        <v>11053.65</v>
      </c>
      <c r="N22" s="12">
        <f t="shared" si="1"/>
        <v>77592.079999999987</v>
      </c>
      <c r="O22" s="20">
        <f t="shared" si="2"/>
        <v>44.997120122330415</v>
      </c>
    </row>
    <row r="23" spans="1:226" s="8" customFormat="1" x14ac:dyDescent="0.25">
      <c r="A23" s="11">
        <v>13</v>
      </c>
      <c r="B23" s="11" t="s">
        <v>25</v>
      </c>
      <c r="C23" s="11">
        <v>294</v>
      </c>
      <c r="D23" s="11">
        <v>6255.39</v>
      </c>
      <c r="E23" s="11">
        <v>1408.71</v>
      </c>
      <c r="F23" s="11">
        <v>1113.6099999999999</v>
      </c>
      <c r="G23" s="11">
        <v>8777.7099999999991</v>
      </c>
      <c r="H23" s="11">
        <v>2685.33</v>
      </c>
      <c r="I23" s="11">
        <v>1131.25</v>
      </c>
      <c r="J23" s="11">
        <v>979.47</v>
      </c>
      <c r="K23" s="11">
        <v>4796.04</v>
      </c>
      <c r="L23" s="22">
        <f t="shared" si="0"/>
        <v>54.638852274682122</v>
      </c>
      <c r="M23" s="22"/>
      <c r="N23" s="11">
        <f t="shared" si="1"/>
        <v>4796.04</v>
      </c>
      <c r="O23" s="22">
        <f t="shared" si="2"/>
        <v>54.638852274682122</v>
      </c>
    </row>
    <row r="24" spans="1:226" s="8" customFormat="1" x14ac:dyDescent="0.25">
      <c r="A24" s="11">
        <v>14</v>
      </c>
      <c r="B24" s="11" t="s">
        <v>26</v>
      </c>
      <c r="C24" s="11">
        <v>1</v>
      </c>
      <c r="D24" s="11">
        <v>31.62</v>
      </c>
      <c r="E24" s="11">
        <v>0</v>
      </c>
      <c r="F24" s="11">
        <v>0</v>
      </c>
      <c r="G24" s="11">
        <v>31.62</v>
      </c>
      <c r="H24" s="11">
        <v>8.6</v>
      </c>
      <c r="I24" s="11">
        <v>0</v>
      </c>
      <c r="J24" s="11">
        <v>0</v>
      </c>
      <c r="K24" s="11">
        <v>8.6</v>
      </c>
      <c r="L24" s="22">
        <f t="shared" si="0"/>
        <v>27.197975964579378</v>
      </c>
      <c r="M24" s="22"/>
      <c r="N24" s="11">
        <f t="shared" si="1"/>
        <v>8.6</v>
      </c>
      <c r="O24" s="22">
        <f t="shared" si="2"/>
        <v>27.197975964579378</v>
      </c>
    </row>
    <row r="25" spans="1:226" s="10" customFormat="1" x14ac:dyDescent="0.25">
      <c r="A25" s="12"/>
      <c r="B25" s="12" t="s">
        <v>27</v>
      </c>
      <c r="C25" s="12">
        <v>295</v>
      </c>
      <c r="D25" s="12">
        <v>6287.02</v>
      </c>
      <c r="E25" s="12">
        <v>1408.71</v>
      </c>
      <c r="F25" s="12">
        <v>1113.6099999999999</v>
      </c>
      <c r="G25" s="12">
        <v>8809.33</v>
      </c>
      <c r="H25" s="12">
        <v>2693.93</v>
      </c>
      <c r="I25" s="12">
        <v>1131.25</v>
      </c>
      <c r="J25" s="12">
        <v>979.47</v>
      </c>
      <c r="K25" s="12">
        <v>4804.6499999999996</v>
      </c>
      <c r="L25" s="20">
        <f t="shared" si="0"/>
        <v>54.540470160613793</v>
      </c>
      <c r="M25" s="20">
        <v>0</v>
      </c>
      <c r="N25" s="12">
        <f t="shared" si="1"/>
        <v>4804.6499999999996</v>
      </c>
      <c r="O25" s="20">
        <f t="shared" si="2"/>
        <v>54.540470160613793</v>
      </c>
    </row>
    <row r="26" spans="1:226" s="8" customFormat="1" x14ac:dyDescent="0.25">
      <c r="A26" s="11">
        <v>15</v>
      </c>
      <c r="B26" s="11" t="s">
        <v>28</v>
      </c>
      <c r="C26" s="11">
        <v>337</v>
      </c>
      <c r="D26" s="11">
        <v>4403.37</v>
      </c>
      <c r="E26" s="11">
        <v>5272.96</v>
      </c>
      <c r="F26" s="11">
        <v>6666.42</v>
      </c>
      <c r="G26" s="11">
        <v>16342.74</v>
      </c>
      <c r="H26" s="11">
        <v>2706.5</v>
      </c>
      <c r="I26" s="11">
        <v>2470.7199999999998</v>
      </c>
      <c r="J26" s="11">
        <v>3958.61</v>
      </c>
      <c r="K26" s="11">
        <v>9135.82</v>
      </c>
      <c r="L26" s="22">
        <f t="shared" si="0"/>
        <v>55.901397195329551</v>
      </c>
      <c r="M26" s="22"/>
      <c r="N26" s="11">
        <f t="shared" si="1"/>
        <v>9135.82</v>
      </c>
      <c r="O26" s="22">
        <f t="shared" si="2"/>
        <v>55.901397195329551</v>
      </c>
    </row>
    <row r="27" spans="1:226" s="10" customFormat="1" x14ac:dyDescent="0.25">
      <c r="A27" s="12"/>
      <c r="B27" s="12" t="s">
        <v>29</v>
      </c>
      <c r="C27" s="12">
        <v>337</v>
      </c>
      <c r="D27" s="12">
        <v>4403.37</v>
      </c>
      <c r="E27" s="12">
        <v>5272.96</v>
      </c>
      <c r="F27" s="12">
        <v>6666.42</v>
      </c>
      <c r="G27" s="12">
        <v>16342.74</v>
      </c>
      <c r="H27" s="12">
        <v>2706.5</v>
      </c>
      <c r="I27" s="12">
        <v>2470.7199999999998</v>
      </c>
      <c r="J27" s="12">
        <v>3958.61</v>
      </c>
      <c r="K27" s="12">
        <v>9135.82</v>
      </c>
      <c r="L27" s="20">
        <f t="shared" si="0"/>
        <v>55.901397195329551</v>
      </c>
      <c r="M27" s="20">
        <v>0</v>
      </c>
      <c r="N27" s="12">
        <f t="shared" si="1"/>
        <v>9135.82</v>
      </c>
      <c r="O27" s="20">
        <f t="shared" si="2"/>
        <v>55.901397195329551</v>
      </c>
    </row>
    <row r="28" spans="1:226" s="10" customFormat="1" x14ac:dyDescent="0.25">
      <c r="A28" s="12"/>
      <c r="B28" s="12" t="s">
        <v>30</v>
      </c>
      <c r="C28" s="12">
        <v>2067</v>
      </c>
      <c r="D28" s="12">
        <v>58177.55</v>
      </c>
      <c r="E28" s="12">
        <v>40008.93</v>
      </c>
      <c r="F28" s="12">
        <f>F22+F25+F27</f>
        <v>99403.48000000001</v>
      </c>
      <c r="G28" s="12">
        <f>G22+G25+G27</f>
        <v>197589.95</v>
      </c>
      <c r="H28" s="12">
        <v>20417.66</v>
      </c>
      <c r="I28" s="12">
        <v>19389.650000000001</v>
      </c>
      <c r="J28" s="12">
        <v>40671.589999999997</v>
      </c>
      <c r="K28" s="12">
        <v>80478.899999999994</v>
      </c>
      <c r="L28" s="20">
        <f t="shared" si="0"/>
        <v>40.730259813315399</v>
      </c>
      <c r="M28" s="20">
        <f>M22+M25+M27</f>
        <v>11053.65</v>
      </c>
      <c r="N28" s="12">
        <f t="shared" si="1"/>
        <v>91532.549999999988</v>
      </c>
      <c r="O28" s="20">
        <f t="shared" si="2"/>
        <v>46.324496767168569</v>
      </c>
    </row>
    <row r="29" spans="1:226" s="8" customFormat="1" x14ac:dyDescent="0.25">
      <c r="A29" s="11">
        <v>16</v>
      </c>
      <c r="B29" s="11" t="s">
        <v>31</v>
      </c>
      <c r="C29" s="11">
        <v>101</v>
      </c>
      <c r="D29" s="11">
        <v>1406.89</v>
      </c>
      <c r="E29" s="11">
        <v>1608.77</v>
      </c>
      <c r="F29" s="11">
        <v>1186.82</v>
      </c>
      <c r="G29" s="11">
        <v>4202.4799999999996</v>
      </c>
      <c r="H29" s="11">
        <v>742.55</v>
      </c>
      <c r="I29" s="11">
        <v>903.33</v>
      </c>
      <c r="J29" s="11">
        <v>1054.1400000000001</v>
      </c>
      <c r="K29" s="11">
        <v>2700.03</v>
      </c>
      <c r="L29" s="22">
        <f t="shared" si="0"/>
        <v>64.248491367002359</v>
      </c>
      <c r="M29" s="22"/>
      <c r="N29" s="11">
        <f t="shared" si="1"/>
        <v>2700.03</v>
      </c>
      <c r="O29" s="22">
        <f t="shared" si="2"/>
        <v>64.248491367002359</v>
      </c>
    </row>
    <row r="30" spans="1:226" s="8" customFormat="1" x14ac:dyDescent="0.25">
      <c r="A30" s="11">
        <v>17</v>
      </c>
      <c r="B30" s="11" t="s">
        <v>32</v>
      </c>
      <c r="C30" s="11">
        <v>77</v>
      </c>
      <c r="D30" s="11">
        <v>490.93</v>
      </c>
      <c r="E30" s="11">
        <v>1600.98</v>
      </c>
      <c r="F30" s="11">
        <v>4864.2299999999996</v>
      </c>
      <c r="G30" s="11">
        <v>6956.14</v>
      </c>
      <c r="H30" s="11">
        <v>679.24</v>
      </c>
      <c r="I30" s="11">
        <v>771.73</v>
      </c>
      <c r="J30" s="11">
        <v>3704.84</v>
      </c>
      <c r="K30" s="11">
        <v>5155.8</v>
      </c>
      <c r="L30" s="22">
        <f t="shared" si="0"/>
        <v>74.118692263237946</v>
      </c>
      <c r="M30" s="22"/>
      <c r="N30" s="11">
        <f t="shared" si="1"/>
        <v>5155.8</v>
      </c>
      <c r="O30" s="22">
        <f t="shared" si="2"/>
        <v>74.118692263237946</v>
      </c>
    </row>
    <row r="31" spans="1:226" s="8" customFormat="1" x14ac:dyDescent="0.25">
      <c r="A31" s="11">
        <v>18</v>
      </c>
      <c r="B31" s="11" t="s">
        <v>33</v>
      </c>
      <c r="C31" s="11">
        <v>50</v>
      </c>
      <c r="D31" s="11">
        <v>327.58999999999997</v>
      </c>
      <c r="E31" s="11">
        <v>1539.37</v>
      </c>
      <c r="F31" s="11">
        <v>7063.91</v>
      </c>
      <c r="G31" s="11">
        <v>8930.8700000000008</v>
      </c>
      <c r="H31" s="11">
        <v>64.45</v>
      </c>
      <c r="I31" s="11">
        <v>573.32000000000005</v>
      </c>
      <c r="J31" s="11">
        <v>6005.05</v>
      </c>
      <c r="K31" s="11">
        <v>6642.82</v>
      </c>
      <c r="L31" s="22">
        <f t="shared" si="0"/>
        <v>74.380435500684698</v>
      </c>
      <c r="M31" s="22"/>
      <c r="N31" s="11">
        <f t="shared" si="1"/>
        <v>6642.82</v>
      </c>
      <c r="O31" s="22">
        <f t="shared" si="2"/>
        <v>74.380435500684698</v>
      </c>
    </row>
    <row r="32" spans="1:226" s="8" customFormat="1" x14ac:dyDescent="0.25">
      <c r="A32" s="11">
        <v>19</v>
      </c>
      <c r="B32" s="11" t="s">
        <v>34</v>
      </c>
      <c r="C32" s="11">
        <v>31</v>
      </c>
      <c r="D32" s="11">
        <v>361.74</v>
      </c>
      <c r="E32" s="11">
        <v>907.43</v>
      </c>
      <c r="F32" s="11">
        <v>1931.98</v>
      </c>
      <c r="G32" s="11">
        <v>3201.14</v>
      </c>
      <c r="H32" s="11">
        <v>172.25</v>
      </c>
      <c r="I32" s="11">
        <v>256.27</v>
      </c>
      <c r="J32" s="11">
        <v>562.63</v>
      </c>
      <c r="K32" s="11">
        <v>991.15</v>
      </c>
      <c r="L32" s="22">
        <f t="shared" si="0"/>
        <v>30.962407142455501</v>
      </c>
      <c r="M32" s="22"/>
      <c r="N32" s="11">
        <f t="shared" si="1"/>
        <v>991.15</v>
      </c>
      <c r="O32" s="22">
        <f t="shared" si="2"/>
        <v>30.962407142455501</v>
      </c>
    </row>
    <row r="33" spans="1:15" s="8" customFormat="1" x14ac:dyDescent="0.25">
      <c r="A33" s="11">
        <v>20</v>
      </c>
      <c r="B33" s="11" t="s">
        <v>35</v>
      </c>
      <c r="C33" s="11">
        <v>118</v>
      </c>
      <c r="D33" s="11">
        <v>1133.82</v>
      </c>
      <c r="E33" s="11">
        <v>2964.91</v>
      </c>
      <c r="F33" s="11">
        <v>12640.23</v>
      </c>
      <c r="G33" s="11">
        <v>16738.96</v>
      </c>
      <c r="H33" s="11">
        <v>1919.68</v>
      </c>
      <c r="I33" s="11">
        <v>3624.12</v>
      </c>
      <c r="J33" s="11">
        <v>15279.15</v>
      </c>
      <c r="K33" s="11">
        <v>20822.95</v>
      </c>
      <c r="L33" s="22">
        <f t="shared" si="0"/>
        <v>124.39811075479004</v>
      </c>
      <c r="M33" s="22"/>
      <c r="N33" s="11">
        <f t="shared" si="1"/>
        <v>20822.95</v>
      </c>
      <c r="O33" s="22">
        <f t="shared" si="2"/>
        <v>124.39811075479004</v>
      </c>
    </row>
    <row r="34" spans="1:15" s="8" customFormat="1" x14ac:dyDescent="0.25">
      <c r="A34" s="11">
        <v>21</v>
      </c>
      <c r="B34" s="11" t="s">
        <v>36</v>
      </c>
      <c r="C34" s="11">
        <v>3</v>
      </c>
      <c r="D34" s="11">
        <v>0</v>
      </c>
      <c r="E34" s="11">
        <v>0</v>
      </c>
      <c r="F34" s="11">
        <v>102.37</v>
      </c>
      <c r="G34" s="11">
        <v>102.37</v>
      </c>
      <c r="H34" s="11">
        <v>0</v>
      </c>
      <c r="I34" s="11">
        <v>0</v>
      </c>
      <c r="J34" s="11">
        <v>95.06</v>
      </c>
      <c r="K34" s="11">
        <v>95.06</v>
      </c>
      <c r="L34" s="22">
        <f t="shared" si="0"/>
        <v>92.859236104327437</v>
      </c>
      <c r="M34" s="22"/>
      <c r="N34" s="11">
        <f t="shared" si="1"/>
        <v>95.06</v>
      </c>
      <c r="O34" s="22">
        <f t="shared" si="2"/>
        <v>92.859236104327437</v>
      </c>
    </row>
    <row r="35" spans="1:15" s="8" customFormat="1" x14ac:dyDescent="0.25">
      <c r="A35" s="11">
        <v>22</v>
      </c>
      <c r="B35" s="11" t="s">
        <v>37</v>
      </c>
      <c r="C35" s="11">
        <v>4</v>
      </c>
      <c r="D35" s="11">
        <v>0</v>
      </c>
      <c r="E35" s="11">
        <v>0</v>
      </c>
      <c r="F35" s="11">
        <v>154.44</v>
      </c>
      <c r="G35" s="11">
        <v>154.44</v>
      </c>
      <c r="H35" s="11">
        <v>0</v>
      </c>
      <c r="I35" s="11">
        <v>0</v>
      </c>
      <c r="J35" s="11">
        <v>139.46</v>
      </c>
      <c r="K35" s="11">
        <v>139.46</v>
      </c>
      <c r="L35" s="22">
        <f t="shared" si="0"/>
        <v>90.300440300440314</v>
      </c>
      <c r="M35" s="22"/>
      <c r="N35" s="11">
        <f t="shared" si="1"/>
        <v>139.46</v>
      </c>
      <c r="O35" s="22">
        <f t="shared" si="2"/>
        <v>90.300440300440314</v>
      </c>
    </row>
    <row r="36" spans="1:15" s="8" customFormat="1" x14ac:dyDescent="0.25">
      <c r="A36" s="11">
        <v>23</v>
      </c>
      <c r="B36" s="11" t="s">
        <v>38</v>
      </c>
      <c r="C36" s="11">
        <v>26</v>
      </c>
      <c r="D36" s="11">
        <v>273.7</v>
      </c>
      <c r="E36" s="11">
        <v>853.98</v>
      </c>
      <c r="F36" s="11">
        <v>1646.42</v>
      </c>
      <c r="G36" s="11">
        <v>2774.1</v>
      </c>
      <c r="H36" s="11">
        <v>137.07</v>
      </c>
      <c r="I36" s="11">
        <v>45.44</v>
      </c>
      <c r="J36" s="11">
        <v>912.62</v>
      </c>
      <c r="K36" s="11">
        <v>1095.1300000000001</v>
      </c>
      <c r="L36" s="22">
        <f t="shared" si="0"/>
        <v>39.47694747846149</v>
      </c>
      <c r="M36" s="22"/>
      <c r="N36" s="11">
        <f t="shared" si="1"/>
        <v>1095.1300000000001</v>
      </c>
      <c r="O36" s="22">
        <f t="shared" si="2"/>
        <v>39.47694747846149</v>
      </c>
    </row>
    <row r="37" spans="1:15" s="8" customFormat="1" x14ac:dyDescent="0.25">
      <c r="A37" s="11">
        <v>24</v>
      </c>
      <c r="B37" s="11" t="s">
        <v>39</v>
      </c>
      <c r="C37" s="11">
        <v>1</v>
      </c>
      <c r="D37" s="11">
        <v>0</v>
      </c>
      <c r="E37" s="11">
        <v>0</v>
      </c>
      <c r="F37" s="11">
        <v>52.01</v>
      </c>
      <c r="G37" s="11">
        <v>52.01</v>
      </c>
      <c r="H37" s="11">
        <v>0</v>
      </c>
      <c r="I37" s="11">
        <v>0</v>
      </c>
      <c r="J37" s="11">
        <v>11.26</v>
      </c>
      <c r="K37" s="11">
        <v>11.26</v>
      </c>
      <c r="L37" s="22">
        <f t="shared" si="0"/>
        <v>21.649682753316672</v>
      </c>
      <c r="M37" s="22"/>
      <c r="N37" s="11">
        <f t="shared" si="1"/>
        <v>11.26</v>
      </c>
      <c r="O37" s="22">
        <f t="shared" si="2"/>
        <v>21.649682753316672</v>
      </c>
    </row>
    <row r="38" spans="1:15" s="8" customFormat="1" x14ac:dyDescent="0.25">
      <c r="A38" s="11">
        <v>25</v>
      </c>
      <c r="B38" s="11" t="s">
        <v>40</v>
      </c>
      <c r="C38" s="11">
        <v>4</v>
      </c>
      <c r="D38" s="11">
        <v>0</v>
      </c>
      <c r="E38" s="11">
        <v>0</v>
      </c>
      <c r="F38" s="11">
        <v>287.69</v>
      </c>
      <c r="G38" s="11">
        <v>287.69</v>
      </c>
      <c r="H38" s="11">
        <v>0</v>
      </c>
      <c r="I38" s="11">
        <v>0</v>
      </c>
      <c r="J38" s="11">
        <v>178.12</v>
      </c>
      <c r="K38" s="11">
        <v>178.12</v>
      </c>
      <c r="L38" s="22">
        <f t="shared" si="0"/>
        <v>61.913865619242934</v>
      </c>
      <c r="M38" s="22"/>
      <c r="N38" s="11">
        <f t="shared" si="1"/>
        <v>178.12</v>
      </c>
      <c r="O38" s="22">
        <f t="shared" si="2"/>
        <v>61.913865619242934</v>
      </c>
    </row>
    <row r="39" spans="1:15" s="8" customFormat="1" x14ac:dyDescent="0.25">
      <c r="A39" s="11">
        <v>26</v>
      </c>
      <c r="B39" s="11" t="s">
        <v>41</v>
      </c>
      <c r="C39" s="11">
        <v>16</v>
      </c>
      <c r="D39" s="11">
        <v>64.349999999999994</v>
      </c>
      <c r="E39" s="11">
        <v>224.27</v>
      </c>
      <c r="F39" s="11">
        <v>1294.43</v>
      </c>
      <c r="G39" s="11">
        <v>1583.05</v>
      </c>
      <c r="H39" s="11">
        <v>53.45</v>
      </c>
      <c r="I39" s="11">
        <v>54.1</v>
      </c>
      <c r="J39" s="11">
        <v>1271.77</v>
      </c>
      <c r="K39" s="11">
        <v>1379.32</v>
      </c>
      <c r="L39" s="22">
        <f t="shared" si="0"/>
        <v>87.130539149110902</v>
      </c>
      <c r="M39" s="22"/>
      <c r="N39" s="11">
        <f t="shared" si="1"/>
        <v>1379.32</v>
      </c>
      <c r="O39" s="22">
        <f t="shared" si="2"/>
        <v>87.130539149110902</v>
      </c>
    </row>
    <row r="40" spans="1:15" s="8" customFormat="1" x14ac:dyDescent="0.25">
      <c r="A40" s="11">
        <v>27</v>
      </c>
      <c r="B40" s="11" t="s">
        <v>42</v>
      </c>
      <c r="C40" s="11">
        <v>17</v>
      </c>
      <c r="D40" s="11">
        <v>0</v>
      </c>
      <c r="E40" s="11">
        <v>123.66</v>
      </c>
      <c r="F40" s="11">
        <v>1647.05</v>
      </c>
      <c r="G40" s="11">
        <v>1770.71</v>
      </c>
      <c r="H40" s="11">
        <v>0</v>
      </c>
      <c r="I40" s="11">
        <v>131.34</v>
      </c>
      <c r="J40" s="11">
        <v>1120.33</v>
      </c>
      <c r="K40" s="11">
        <v>1251.68</v>
      </c>
      <c r="L40" s="22">
        <f t="shared" si="0"/>
        <v>70.688029095673485</v>
      </c>
      <c r="M40" s="22"/>
      <c r="N40" s="11">
        <f t="shared" si="1"/>
        <v>1251.68</v>
      </c>
      <c r="O40" s="22">
        <f t="shared" si="2"/>
        <v>70.688029095673485</v>
      </c>
    </row>
    <row r="41" spans="1:15" s="8" customFormat="1" x14ac:dyDescent="0.25">
      <c r="A41" s="11">
        <v>28</v>
      </c>
      <c r="B41" s="11" t="s">
        <v>43</v>
      </c>
      <c r="C41" s="11">
        <v>49</v>
      </c>
      <c r="D41" s="11">
        <v>18.100000000000001</v>
      </c>
      <c r="E41" s="11">
        <v>791.99</v>
      </c>
      <c r="F41" s="11">
        <v>1358.9</v>
      </c>
      <c r="G41" s="11">
        <v>2169</v>
      </c>
      <c r="H41" s="11">
        <v>51</v>
      </c>
      <c r="I41" s="11">
        <v>205.43</v>
      </c>
      <c r="J41" s="11">
        <v>379.3</v>
      </c>
      <c r="K41" s="11">
        <v>635.73</v>
      </c>
      <c r="L41" s="22">
        <f t="shared" si="0"/>
        <v>29.30982019363762</v>
      </c>
      <c r="M41" s="22"/>
      <c r="N41" s="11">
        <f t="shared" si="1"/>
        <v>635.73</v>
      </c>
      <c r="O41" s="22">
        <f t="shared" si="2"/>
        <v>29.30982019363762</v>
      </c>
    </row>
    <row r="42" spans="1:15" s="8" customFormat="1" x14ac:dyDescent="0.25">
      <c r="A42" s="11">
        <v>29</v>
      </c>
      <c r="B42" s="11" t="s">
        <v>44</v>
      </c>
      <c r="C42" s="11">
        <v>12</v>
      </c>
      <c r="D42" s="11">
        <v>0</v>
      </c>
      <c r="E42" s="11">
        <v>0</v>
      </c>
      <c r="F42" s="11">
        <v>1739.39</v>
      </c>
      <c r="G42" s="11">
        <v>1739.39</v>
      </c>
      <c r="H42" s="11">
        <v>0</v>
      </c>
      <c r="I42" s="11">
        <v>0</v>
      </c>
      <c r="J42" s="11">
        <v>908.02</v>
      </c>
      <c r="K42" s="11">
        <v>908.02</v>
      </c>
      <c r="L42" s="22">
        <f t="shared" si="0"/>
        <v>52.203358648721675</v>
      </c>
      <c r="M42" s="22"/>
      <c r="N42" s="11">
        <f t="shared" si="1"/>
        <v>908.02</v>
      </c>
      <c r="O42" s="22">
        <f t="shared" si="2"/>
        <v>52.203358648721675</v>
      </c>
    </row>
    <row r="43" spans="1:15" s="8" customFormat="1" x14ac:dyDescent="0.25">
      <c r="A43" s="11">
        <v>30</v>
      </c>
      <c r="B43" s="11" t="s">
        <v>45</v>
      </c>
      <c r="C43" s="11">
        <v>2</v>
      </c>
      <c r="D43" s="11">
        <v>0</v>
      </c>
      <c r="E43" s="11">
        <v>0</v>
      </c>
      <c r="F43" s="11">
        <v>638.14</v>
      </c>
      <c r="G43" s="11">
        <v>638.14</v>
      </c>
      <c r="H43" s="11">
        <v>0</v>
      </c>
      <c r="I43" s="11">
        <v>0</v>
      </c>
      <c r="J43" s="11">
        <v>60</v>
      </c>
      <c r="K43" s="11">
        <v>60</v>
      </c>
      <c r="L43" s="22">
        <f t="shared" si="0"/>
        <v>9.4023255085091044</v>
      </c>
      <c r="M43" s="22">
        <v>83.63</v>
      </c>
      <c r="N43" s="11">
        <f t="shared" si="1"/>
        <v>143.63</v>
      </c>
      <c r="O43" s="22">
        <f t="shared" si="2"/>
        <v>22.507600213119378</v>
      </c>
    </row>
    <row r="44" spans="1:15" s="10" customFormat="1" x14ac:dyDescent="0.25">
      <c r="A44" s="12"/>
      <c r="B44" s="12" t="s">
        <v>46</v>
      </c>
      <c r="C44" s="12">
        <v>511</v>
      </c>
      <c r="D44" s="12">
        <v>4077.12</v>
      </c>
      <c r="E44" s="12">
        <v>10615.37</v>
      </c>
      <c r="F44" s="12">
        <v>36608.019999999997</v>
      </c>
      <c r="G44" s="12">
        <v>51300.5</v>
      </c>
      <c r="H44" s="12">
        <v>3819.69</v>
      </c>
      <c r="I44" s="12">
        <v>6565.09</v>
      </c>
      <c r="J44" s="12">
        <v>31681.759999999998</v>
      </c>
      <c r="K44" s="12">
        <v>42066.55</v>
      </c>
      <c r="L44" s="20">
        <f t="shared" si="0"/>
        <v>82.000272901823578</v>
      </c>
      <c r="M44" s="20">
        <f>SUM(M34:M43)</f>
        <v>83.63</v>
      </c>
      <c r="N44" s="12">
        <f t="shared" si="1"/>
        <v>42150.18</v>
      </c>
      <c r="O44" s="20">
        <f t="shared" si="2"/>
        <v>82.163292755431243</v>
      </c>
    </row>
    <row r="45" spans="1:15" s="8" customFormat="1" x14ac:dyDescent="0.25">
      <c r="A45" s="11">
        <v>31</v>
      </c>
      <c r="B45" s="11" t="s">
        <v>47</v>
      </c>
      <c r="C45" s="11">
        <v>6</v>
      </c>
      <c r="D45" s="11">
        <v>0</v>
      </c>
      <c r="E45" s="11">
        <v>19.64</v>
      </c>
      <c r="F45" s="11">
        <v>608.91</v>
      </c>
      <c r="G45" s="11">
        <v>628.54999999999995</v>
      </c>
      <c r="H45" s="11">
        <v>0</v>
      </c>
      <c r="I45" s="11">
        <v>23.83</v>
      </c>
      <c r="J45" s="11">
        <v>154.69</v>
      </c>
      <c r="K45" s="11">
        <v>178.52</v>
      </c>
      <c r="L45" s="22">
        <f t="shared" si="0"/>
        <v>28.401877336727395</v>
      </c>
      <c r="M45" s="22"/>
      <c r="N45" s="11">
        <f t="shared" si="1"/>
        <v>178.52</v>
      </c>
      <c r="O45" s="22">
        <f t="shared" si="2"/>
        <v>28.401877336727395</v>
      </c>
    </row>
    <row r="46" spans="1:15" s="8" customFormat="1" x14ac:dyDescent="0.25">
      <c r="A46" s="11">
        <v>32</v>
      </c>
      <c r="B46" s="11" t="s">
        <v>48</v>
      </c>
      <c r="C46" s="11">
        <v>30</v>
      </c>
      <c r="D46" s="11">
        <v>46.41</v>
      </c>
      <c r="E46" s="11">
        <v>164.14</v>
      </c>
      <c r="F46" s="11">
        <v>988.57</v>
      </c>
      <c r="G46" s="11">
        <v>1199.1099999999999</v>
      </c>
      <c r="H46" s="11">
        <v>27.22</v>
      </c>
      <c r="I46" s="11">
        <v>25.34</v>
      </c>
      <c r="J46" s="11">
        <v>160.85</v>
      </c>
      <c r="K46" s="11">
        <v>213.41</v>
      </c>
      <c r="L46" s="22">
        <f t="shared" si="0"/>
        <v>17.797366380065217</v>
      </c>
      <c r="M46" s="22"/>
      <c r="N46" s="11">
        <f t="shared" si="1"/>
        <v>213.41</v>
      </c>
      <c r="O46" s="22">
        <f t="shared" si="2"/>
        <v>17.797366380065217</v>
      </c>
    </row>
    <row r="47" spans="1:15" s="8" customFormat="1" x14ac:dyDescent="0.25">
      <c r="A47" s="11">
        <v>33</v>
      </c>
      <c r="B47" s="11" t="s">
        <v>49</v>
      </c>
      <c r="C47" s="11">
        <v>5</v>
      </c>
      <c r="D47" s="11">
        <v>0</v>
      </c>
      <c r="E47" s="11">
        <v>0</v>
      </c>
      <c r="F47" s="11">
        <v>1092.9000000000001</v>
      </c>
      <c r="G47" s="11">
        <v>1092.9100000000001</v>
      </c>
      <c r="H47" s="11">
        <v>0</v>
      </c>
      <c r="I47" s="11">
        <v>7.0000000000000007E-2</v>
      </c>
      <c r="J47" s="11">
        <v>207.3</v>
      </c>
      <c r="K47" s="11">
        <v>207.38</v>
      </c>
      <c r="L47" s="22">
        <f t="shared" si="0"/>
        <v>18.975029965870931</v>
      </c>
      <c r="M47" s="22"/>
      <c r="N47" s="11">
        <f t="shared" si="1"/>
        <v>207.38</v>
      </c>
      <c r="O47" s="22">
        <f t="shared" si="2"/>
        <v>18.975029965870931</v>
      </c>
    </row>
    <row r="48" spans="1:15" s="8" customFormat="1" x14ac:dyDescent="0.25">
      <c r="A48" s="11">
        <v>34</v>
      </c>
      <c r="B48" s="11" t="s">
        <v>50</v>
      </c>
      <c r="C48" s="11">
        <v>3</v>
      </c>
      <c r="D48" s="11">
        <v>0</v>
      </c>
      <c r="E48" s="11">
        <v>0</v>
      </c>
      <c r="F48" s="11">
        <v>132.55000000000001</v>
      </c>
      <c r="G48" s="11">
        <v>132.55000000000001</v>
      </c>
      <c r="H48" s="11">
        <v>0</v>
      </c>
      <c r="I48" s="11">
        <v>0</v>
      </c>
      <c r="J48" s="11">
        <v>62.56</v>
      </c>
      <c r="K48" s="11">
        <v>62.56</v>
      </c>
      <c r="L48" s="22">
        <f t="shared" si="0"/>
        <v>47.197284043757072</v>
      </c>
      <c r="M48" s="22"/>
      <c r="N48" s="11">
        <f t="shared" si="1"/>
        <v>62.56</v>
      </c>
      <c r="O48" s="22">
        <f t="shared" si="2"/>
        <v>47.197284043757072</v>
      </c>
    </row>
    <row r="49" spans="1:15" s="8" customFormat="1" x14ac:dyDescent="0.25">
      <c r="A49" s="11">
        <v>35</v>
      </c>
      <c r="B49" s="11" t="s">
        <v>51</v>
      </c>
      <c r="C49" s="11">
        <v>0</v>
      </c>
      <c r="D49" s="11">
        <v>0</v>
      </c>
      <c r="E49" s="11">
        <v>0</v>
      </c>
      <c r="F49" s="11">
        <v>115.15</v>
      </c>
      <c r="G49" s="11">
        <v>115.15</v>
      </c>
      <c r="H49" s="11">
        <v>0</v>
      </c>
      <c r="I49" s="11">
        <v>0</v>
      </c>
      <c r="J49" s="11">
        <v>113.46</v>
      </c>
      <c r="K49" s="11">
        <v>113.46</v>
      </c>
      <c r="L49" s="22">
        <f t="shared" si="0"/>
        <v>98.532349109856696</v>
      </c>
      <c r="M49" s="22"/>
      <c r="N49" s="11">
        <f t="shared" si="1"/>
        <v>113.46</v>
      </c>
      <c r="O49" s="22">
        <f t="shared" si="2"/>
        <v>98.532349109856696</v>
      </c>
    </row>
    <row r="50" spans="1:15" s="10" customFormat="1" x14ac:dyDescent="0.25">
      <c r="A50" s="12"/>
      <c r="B50" s="12" t="s">
        <v>52</v>
      </c>
      <c r="C50" s="12">
        <v>44</v>
      </c>
      <c r="D50" s="12">
        <v>46.41</v>
      </c>
      <c r="E50" s="12">
        <v>183.78</v>
      </c>
      <c r="F50" s="12">
        <v>2938.09</v>
      </c>
      <c r="G50" s="12">
        <v>3168.27</v>
      </c>
      <c r="H50" s="12">
        <v>27.22</v>
      </c>
      <c r="I50" s="12">
        <v>49.24</v>
      </c>
      <c r="J50" s="12">
        <v>698.87</v>
      </c>
      <c r="K50" s="12">
        <v>775.33</v>
      </c>
      <c r="L50" s="20">
        <f t="shared" si="0"/>
        <v>24.471714847535093</v>
      </c>
      <c r="M50" s="20"/>
      <c r="N50" s="11">
        <f t="shared" si="1"/>
        <v>775.33</v>
      </c>
      <c r="O50" s="22">
        <f t="shared" si="2"/>
        <v>24.471714847535093</v>
      </c>
    </row>
    <row r="51" spans="1:15" s="10" customFormat="1" x14ac:dyDescent="0.25">
      <c r="A51" s="17"/>
      <c r="B51" s="18" t="s">
        <v>53</v>
      </c>
      <c r="C51" s="18">
        <f>C28+C44+C50</f>
        <v>2622</v>
      </c>
      <c r="D51" s="19">
        <f>D28+D44+D50</f>
        <v>62301.080000000009</v>
      </c>
      <c r="E51" s="19">
        <f>E28+E44+E50</f>
        <v>50808.08</v>
      </c>
      <c r="F51" s="19">
        <f>F50+F44+F28</f>
        <v>138949.59000000003</v>
      </c>
      <c r="G51" s="19">
        <f>G50+G44+G28</f>
        <v>252058.72</v>
      </c>
      <c r="H51" s="19">
        <f>H28+H44+H50</f>
        <v>24264.57</v>
      </c>
      <c r="I51" s="19">
        <f>I28+I44+I50</f>
        <v>26003.980000000003</v>
      </c>
      <c r="J51" s="19">
        <f>J28+J44+J50</f>
        <v>73052.219999999987</v>
      </c>
      <c r="K51" s="19">
        <f>K28+K44+K50</f>
        <v>123320.78</v>
      </c>
      <c r="L51" s="20">
        <f t="shared" si="0"/>
        <v>48.925417061548195</v>
      </c>
      <c r="M51" s="19">
        <f>M50+M44+M28</f>
        <v>11137.279999999999</v>
      </c>
      <c r="N51" s="19">
        <f>K51+M51</f>
        <v>134458.06</v>
      </c>
      <c r="O51" s="20">
        <f t="shared" si="2"/>
        <v>53.343943030417677</v>
      </c>
    </row>
    <row r="52" spans="1:15" x14ac:dyDescent="0.25">
      <c r="A52" s="11"/>
      <c r="B52" s="18" t="s">
        <v>62</v>
      </c>
      <c r="C52" s="12"/>
      <c r="D52" s="20"/>
      <c r="E52" s="20"/>
      <c r="F52" s="20"/>
      <c r="G52" s="20"/>
      <c r="H52" s="20"/>
      <c r="I52" s="20"/>
      <c r="J52" s="20"/>
      <c r="K52" s="20">
        <v>3334.64</v>
      </c>
      <c r="L52" s="22"/>
      <c r="M52" s="20"/>
      <c r="N52" s="20">
        <f t="shared" ref="N52" si="3">K52+M52</f>
        <v>3334.64</v>
      </c>
      <c r="O52" s="22"/>
    </row>
    <row r="53" spans="1:15" x14ac:dyDescent="0.25">
      <c r="A53" s="21"/>
      <c r="B53" s="18" t="s">
        <v>63</v>
      </c>
      <c r="C53" s="18">
        <f>C51+C52</f>
        <v>2622</v>
      </c>
      <c r="D53" s="19">
        <f t="shared" ref="D53:K53" si="4">D51+D52</f>
        <v>62301.080000000009</v>
      </c>
      <c r="E53" s="19">
        <f t="shared" si="4"/>
        <v>50808.08</v>
      </c>
      <c r="F53" s="19">
        <f>F51+F52</f>
        <v>138949.59000000003</v>
      </c>
      <c r="G53" s="19">
        <f t="shared" si="4"/>
        <v>252058.72</v>
      </c>
      <c r="H53" s="19">
        <f t="shared" si="4"/>
        <v>24264.57</v>
      </c>
      <c r="I53" s="19">
        <f t="shared" si="4"/>
        <v>26003.980000000003</v>
      </c>
      <c r="J53" s="19">
        <f t="shared" si="4"/>
        <v>73052.219999999987</v>
      </c>
      <c r="K53" s="19">
        <f t="shared" si="4"/>
        <v>126655.42</v>
      </c>
      <c r="L53" s="20">
        <f t="shared" si="0"/>
        <v>50.248378631772781</v>
      </c>
      <c r="M53" s="19">
        <f t="shared" ref="M53:N53" si="5">M51+M52</f>
        <v>11137.279999999999</v>
      </c>
      <c r="N53" s="19">
        <f t="shared" si="5"/>
        <v>137792.70000000001</v>
      </c>
      <c r="O53" s="20">
        <f t="shared" si="2"/>
        <v>54.666904600642262</v>
      </c>
    </row>
    <row r="54" spans="1:15" x14ac:dyDescent="0.25">
      <c r="O54" s="23"/>
    </row>
  </sheetData>
  <mergeCells count="11">
    <mergeCell ref="N1:O1"/>
    <mergeCell ref="A3:O3"/>
    <mergeCell ref="B4:O4"/>
    <mergeCell ref="L6:L7"/>
    <mergeCell ref="M6:M7"/>
    <mergeCell ref="N6:N7"/>
    <mergeCell ref="O6:O7"/>
    <mergeCell ref="D6:G6"/>
    <mergeCell ref="H6:K6"/>
    <mergeCell ref="B1:L1"/>
    <mergeCell ref="B2:L2"/>
  </mergeCells>
  <printOptions horizontalCentered="1" verticalCentered="1"/>
  <pageMargins left="0.55118110236220497" right="0.31496062992126" top="0.118110236220472" bottom="0.118110236220472" header="0" footer="0"/>
  <pageSetup paperSize="9"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CDRatio</vt:lpstr>
    </vt:vector>
  </TitlesOfParts>
  <Company>bank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sbi</cp:lastModifiedBy>
  <cp:lastPrinted>2026-02-06T06:22:30Z</cp:lastPrinted>
  <dcterms:created xsi:type="dcterms:W3CDTF">2013-06-28T06:52:05Z</dcterms:created>
  <dcterms:modified xsi:type="dcterms:W3CDTF">2026-02-06T06:22:32Z</dcterms:modified>
</cp:coreProperties>
</file>